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3 Haldus\Martin Maltsev_töökaust\OA rendipind\Jõgeva, Suur 1\"/>
    </mc:Choice>
  </mc:AlternateContent>
  <xr:revisionPtr revIDLastSave="0" documentId="8_{74838D90-D26C-41A5-A329-8818CA5F0532}" xr6:coauthVersionLast="47" xr6:coauthVersionMax="47" xr10:uidLastSave="{00000000-0000-0000-0000-000000000000}"/>
  <bookViews>
    <workbookView xWindow="28680" yWindow="-120" windowWidth="29040" windowHeight="15840" tabRatio="842" xr2:uid="{00000000-000D-0000-FFFF-FFFF00000000}"/>
  </bookViews>
  <sheets>
    <sheet name="Lisa 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H29" i="2"/>
  <c r="G25" i="2"/>
  <c r="G18" i="2"/>
  <c r="H25" i="2"/>
  <c r="H18" i="2"/>
  <c r="F25" i="2"/>
  <c r="F18" i="2"/>
  <c r="F34" i="2"/>
  <c r="F33" i="2"/>
  <c r="F32" i="2"/>
  <c r="F31" i="2"/>
  <c r="F29" i="2"/>
  <c r="E14" i="2"/>
  <c r="H35" i="2" l="1"/>
  <c r="F35" i="2"/>
  <c r="G26" i="2"/>
  <c r="H26" i="2" l="1"/>
  <c r="H37" i="2" s="1"/>
  <c r="G35" i="2" l="1"/>
  <c r="G37" i="2" s="1"/>
  <c r="G38" i="2" s="1"/>
  <c r="H38" i="2"/>
  <c r="H40" i="2"/>
  <c r="E35" i="2"/>
  <c r="F26" i="2" l="1"/>
  <c r="E26" i="2"/>
  <c r="E37" i="2" l="1"/>
  <c r="E38" i="2" s="1"/>
  <c r="E39" i="2" s="1"/>
  <c r="F37" i="2"/>
  <c r="F40" i="2" s="1"/>
  <c r="F38" i="2" l="1"/>
  <c r="F39" i="2" l="1"/>
  <c r="F41" i="2" s="1"/>
  <c r="G39" i="2"/>
  <c r="H39" i="2"/>
  <c r="H41" i="2" s="1"/>
</calcChain>
</file>

<file path=xl/sharedStrings.xml><?xml version="1.0" encoding="utf-8"?>
<sst xmlns="http://schemas.openxmlformats.org/spreadsheetml/2006/main" count="71" uniqueCount="55">
  <si>
    <t>Üürnik</t>
  </si>
  <si>
    <t>Üüripinna aadress</t>
  </si>
  <si>
    <t>Suur tn 1, Jõgeva</t>
  </si>
  <si>
    <t xml:space="preserve">Hoone üüritav pind </t>
  </si>
  <si>
    <t>Hoone üüritav pind, sh</t>
  </si>
  <si>
    <r>
      <t>m</t>
    </r>
    <r>
      <rPr>
        <vertAlign val="superscript"/>
        <sz val="11"/>
        <color indexed="8"/>
        <rFont val="Times New Roman"/>
        <family val="1"/>
      </rPr>
      <t>2</t>
    </r>
  </si>
  <si>
    <t xml:space="preserve">     ühiskasutuses üüritav pind</t>
  </si>
  <si>
    <t xml:space="preserve">     ainukasutustes üüritav pind</t>
  </si>
  <si>
    <t xml:space="preserve">Üürniku üüripind hoones </t>
  </si>
  <si>
    <t>Üürniku ainukasutuses pind</t>
  </si>
  <si>
    <t>Üürniku arvestuslik ühiskasutuses pind</t>
  </si>
  <si>
    <t xml:space="preserve">Üürniku üüripind hoones kokku 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</si>
  <si>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</si>
  <si>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</si>
  <si>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</si>
  <si>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</si>
  <si>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</si>
  <si>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</si>
  <si>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Netoüür</t>
  </si>
  <si>
    <t>Kinnisvara haldamine (haldusteenus)</t>
  </si>
  <si>
    <t>Tehnohooldus</t>
  </si>
  <si>
    <t>Heakord (310, 320, 360)</t>
  </si>
  <si>
    <t>Remonttööd</t>
  </si>
  <si>
    <t>Omanikukohustused</t>
  </si>
  <si>
    <t>Tugiteenused (721, 722, 742, 743)</t>
  </si>
  <si>
    <t>Kinnisvara haldamine (RKAS haldusteenus)</t>
  </si>
  <si>
    <t>ÜÜR KOKKU</t>
  </si>
  <si>
    <t>Kõrvalteenused ja kõrvalteenuste tasud</t>
  </si>
  <si>
    <t>Heakord (330, 340, 350)</t>
  </si>
  <si>
    <t>Teenuse hinna muutus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</si>
  <si>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</si>
  <si>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</si>
  <si>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</si>
  <si>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</si>
  <si>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</si>
  <si>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(711, 714)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</si>
  <si>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</si>
  <si>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</si>
  <si>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</si>
  <si>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</si>
  <si>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</si>
  <si>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</si>
  <si>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 poolt osutatavate üüri- ja kõrvalteenuste sisu ja ulatus on esitatud lepingu lisas 2 "Poolte kohustused üüripinna korrashoiu tagamisel".</t>
  </si>
  <si>
    <t>Üürileandja:</t>
  </si>
  <si>
    <t>Üürnik:</t>
  </si>
  <si>
    <t>(allkirjastatud digitaalselt)</t>
  </si>
  <si>
    <t>01.01.2025 - 31.12.2025</t>
  </si>
  <si>
    <t>12 kuud</t>
  </si>
  <si>
    <t xml:space="preserve">Indekseerimine* 31.dets THI, koefitsient 0,5. </t>
  </si>
  <si>
    <t>Sotsiaalkindlustusamet</t>
  </si>
  <si>
    <t>Üür ja kõrvalteenuste tasu 01.06.2024 - 31.12.2025</t>
  </si>
  <si>
    <t>01.06.2024 - 31.12.2024</t>
  </si>
  <si>
    <t xml:space="preserve"> üürilepingule nr KPJ-4/2024-53</t>
  </si>
  <si>
    <t>Lisa 3</t>
  </si>
  <si>
    <t>7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</si>
</sst>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1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0" xfId="0" applyFont="1" applyFill="1"/>
    <xf numFmtId="4" fontId="8" fillId="3" borderId="9" xfId="0" applyNumberFormat="1" applyFont="1" applyFill="1" applyBorder="1" applyAlignment="1">
      <alignment horizontal="right"/>
    </xf>
    <xf numFmtId="0" fontId="5" fillId="3" borderId="10" xfId="0" applyFont="1" applyFill="1" applyBorder="1"/>
    <xf numFmtId="0" fontId="7" fillId="2" borderId="7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/>
    <xf numFmtId="0" fontId="5" fillId="4" borderId="13" xfId="0" applyFont="1" applyFill="1" applyBorder="1"/>
    <xf numFmtId="0" fontId="7" fillId="0" borderId="0" xfId="0" applyFont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4" fontId="5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7" fillId="0" borderId="9" xfId="0" applyNumberFormat="1" applyFont="1" applyBorder="1"/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" fillId="0" borderId="0" xfId="0" applyNumberFormat="1" applyFont="1"/>
    <xf numFmtId="4" fontId="2" fillId="0" borderId="0" xfId="0" applyNumberFormat="1" applyFont="1"/>
    <xf numFmtId="0" fontId="5" fillId="0" borderId="14" xfId="0" applyFont="1" applyBorder="1"/>
    <xf numFmtId="0" fontId="7" fillId="2" borderId="15" xfId="0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7" fillId="2" borderId="17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7" fillId="2" borderId="20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" xfId="0" applyFont="1" applyBorder="1"/>
    <xf numFmtId="0" fontId="1" fillId="5" borderId="14" xfId="0" applyFont="1" applyFill="1" applyBorder="1" applyAlignment="1">
      <alignment vertical="center"/>
    </xf>
    <xf numFmtId="0" fontId="1" fillId="5" borderId="1" xfId="0" applyFont="1" applyFill="1" applyBorder="1"/>
    <xf numFmtId="0" fontId="1" fillId="5" borderId="24" xfId="0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0" fontId="16" fillId="5" borderId="1" xfId="0" applyFont="1" applyFill="1" applyBorder="1"/>
    <xf numFmtId="0" fontId="13" fillId="0" borderId="0" xfId="0" applyFont="1"/>
    <xf numFmtId="0" fontId="5" fillId="0" borderId="8" xfId="0" applyFont="1" applyBorder="1"/>
    <xf numFmtId="4" fontId="5" fillId="0" borderId="6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/>
    </xf>
    <xf numFmtId="0" fontId="14" fillId="0" borderId="14" xfId="0" applyFont="1" applyBorder="1"/>
    <xf numFmtId="4" fontId="14" fillId="0" borderId="6" xfId="0" applyNumberFormat="1" applyFont="1" applyBorder="1" applyAlignment="1">
      <alignment horizontal="right"/>
    </xf>
    <xf numFmtId="4" fontId="14" fillId="0" borderId="16" xfId="0" applyNumberFormat="1" applyFont="1" applyBorder="1" applyAlignment="1">
      <alignment wrapText="1"/>
    </xf>
    <xf numFmtId="0" fontId="14" fillId="0" borderId="1" xfId="0" applyFont="1" applyBorder="1"/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right" vertical="center" wrapText="1"/>
    </xf>
    <xf numFmtId="4" fontId="5" fillId="0" borderId="44" xfId="0" applyNumberFormat="1" applyFont="1" applyBorder="1" applyAlignment="1">
      <alignment horizontal="right" vertical="center" wrapText="1"/>
    </xf>
    <xf numFmtId="4" fontId="2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4" fontId="8" fillId="3" borderId="47" xfId="0" applyNumberFormat="1" applyFont="1" applyFill="1" applyBorder="1" applyAlignment="1">
      <alignment horizontal="right"/>
    </xf>
    <xf numFmtId="4" fontId="7" fillId="3" borderId="46" xfId="0" applyNumberFormat="1" applyFont="1" applyFill="1" applyBorder="1" applyAlignment="1">
      <alignment horizontal="right"/>
    </xf>
    <xf numFmtId="4" fontId="7" fillId="2" borderId="43" xfId="0" applyNumberFormat="1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4" fontId="14" fillId="0" borderId="43" xfId="0" applyNumberFormat="1" applyFont="1" applyBorder="1" applyAlignment="1">
      <alignment horizontal="right"/>
    </xf>
    <xf numFmtId="4" fontId="14" fillId="0" borderId="48" xfId="0" applyNumberFormat="1" applyFont="1" applyBorder="1" applyAlignment="1">
      <alignment wrapText="1"/>
    </xf>
    <xf numFmtId="4" fontId="2" fillId="4" borderId="49" xfId="0" applyNumberFormat="1" applyFont="1" applyFill="1" applyBorder="1" applyAlignment="1">
      <alignment horizontal="right"/>
    </xf>
    <xf numFmtId="4" fontId="2" fillId="4" borderId="50" xfId="0" applyNumberFormat="1" applyFont="1" applyFill="1" applyBorder="1" applyAlignment="1">
      <alignment horizontal="right"/>
    </xf>
    <xf numFmtId="4" fontId="7" fillId="0" borderId="47" xfId="0" applyNumberFormat="1" applyFont="1" applyBorder="1" applyAlignment="1">
      <alignment horizontal="right"/>
    </xf>
    <xf numFmtId="4" fontId="7" fillId="0" borderId="51" xfId="0" applyNumberFormat="1" applyFont="1" applyBorder="1" applyAlignment="1">
      <alignment horizontal="right"/>
    </xf>
    <xf numFmtId="4" fontId="5" fillId="0" borderId="47" xfId="0" applyNumberFormat="1" applyFont="1" applyBorder="1"/>
    <xf numFmtId="4" fontId="7" fillId="0" borderId="47" xfId="0" applyNumberFormat="1" applyFont="1" applyBorder="1"/>
    <xf numFmtId="4" fontId="7" fillId="0" borderId="52" xfId="0" applyNumberFormat="1" applyFont="1" applyBorder="1"/>
    <xf numFmtId="4" fontId="2" fillId="0" borderId="53" xfId="0" applyNumberFormat="1" applyFont="1" applyBorder="1"/>
    <xf numFmtId="4" fontId="7" fillId="0" borderId="54" xfId="0" applyNumberFormat="1" applyFont="1" applyBorder="1"/>
    <xf numFmtId="4" fontId="2" fillId="0" borderId="55" xfId="0" applyNumberFormat="1" applyFont="1" applyBorder="1"/>
    <xf numFmtId="0" fontId="7" fillId="2" borderId="56" xfId="0" applyFont="1" applyFill="1" applyBorder="1" applyAlignment="1">
      <alignment horizontal="center" wrapText="1"/>
    </xf>
    <xf numFmtId="4" fontId="7" fillId="2" borderId="57" xfId="0" applyNumberFormat="1" applyFont="1" applyFill="1" applyBorder="1" applyAlignment="1">
      <alignment horizontal="right"/>
    </xf>
    <xf numFmtId="4" fontId="7" fillId="3" borderId="57" xfId="0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57" xfId="0" applyNumberFormat="1" applyFont="1" applyBorder="1" applyAlignment="1">
      <alignment vertical="center" wrapText="1"/>
    </xf>
    <xf numFmtId="4" fontId="5" fillId="0" borderId="57" xfId="0" applyNumberFormat="1" applyFont="1" applyBorder="1" applyAlignment="1">
      <alignment horizontal="center" vertical="center" wrapText="1"/>
    </xf>
    <xf numFmtId="4" fontId="7" fillId="4" borderId="58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14" xfId="0" applyFont="1" applyBorder="1"/>
    <xf numFmtId="0" fontId="14" fillId="0" borderId="8" xfId="0" applyFont="1" applyBorder="1"/>
    <xf numFmtId="4" fontId="5" fillId="0" borderId="26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4" fontId="5" fillId="0" borderId="38" xfId="0" applyNumberFormat="1" applyFont="1" applyBorder="1" applyAlignment="1">
      <alignment horizontal="right" vertical="center" wrapText="1"/>
    </xf>
    <xf numFmtId="4" fontId="5" fillId="0" borderId="40" xfId="0" applyNumberFormat="1" applyFont="1" applyBorder="1" applyAlignment="1">
      <alignment horizontal="right" vertical="center" wrapText="1"/>
    </xf>
    <xf numFmtId="4" fontId="5" fillId="0" borderId="4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5" fillId="0" borderId="1" xfId="0" applyFont="1" applyBorder="1"/>
    <xf numFmtId="0" fontId="5" fillId="0" borderId="14" xfId="0" applyFont="1" applyBorder="1"/>
    <xf numFmtId="4" fontId="5" fillId="0" borderId="2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right" vertical="center" wrapText="1"/>
    </xf>
    <xf numFmtId="4" fontId="5" fillId="0" borderId="39" xfId="0" applyNumberFormat="1" applyFont="1" applyBorder="1" applyAlignment="1">
      <alignment horizontal="right" vertical="center" wrapText="1"/>
    </xf>
    <xf numFmtId="4" fontId="5" fillId="0" borderId="41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4" fontId="14" fillId="0" borderId="23" xfId="0" applyNumberFormat="1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2">
    <cellStyle name="Normaallaad" xfId="0" builtinId="0"/>
    <cellStyle name="Normaallaad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48"/>
  <sheetViews>
    <sheetView tabSelected="1" zoomScale="90" zoomScaleNormal="90" workbookViewId="0">
      <selection activeCell="D20" sqref="D20"/>
    </sheetView>
  </sheetViews>
  <sheetFormatPr defaultColWidth="9.140625" defaultRowHeight="15" x14ac:dyDescent="0.25"/>
  <cols>
    <col min="1" max="1" width="2.7109375" style="1" customWidth="1"/>
    <col min="2" max="2" width="7.7109375" style="1" customWidth="1"/>
    <col min="3" max="3" width="7.85546875" style="1" customWidth="1"/>
    <col min="4" max="4" width="59" style="1" customWidth="1"/>
    <col min="5" max="7" width="17.28515625" style="1" customWidth="1"/>
    <col min="8" max="8" width="17.42578125" style="1" customWidth="1"/>
    <col min="9" max="9" width="28.28515625" style="1" customWidth="1"/>
    <col min="10" max="10" width="30.5703125" style="1" customWidth="1"/>
    <col min="11" max="16384" width="9.140625" style="1"/>
  </cols>
  <sheetData>
    <row r="1" spans="1:10" x14ac:dyDescent="0.25">
      <c r="B1" s="60"/>
      <c r="J1" s="49" t="s">
        <v>53</v>
      </c>
    </row>
    <row r="2" spans="1:10" ht="15" customHeight="1" x14ac:dyDescent="0.25">
      <c r="J2" s="49" t="s">
        <v>52</v>
      </c>
    </row>
    <row r="3" spans="1:10" ht="15" customHeight="1" x14ac:dyDescent="0.25">
      <c r="H3" s="49"/>
    </row>
    <row r="4" spans="1:10" ht="18.75" customHeight="1" x14ac:dyDescent="0.3">
      <c r="A4" s="130" t="s">
        <v>50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customHeight="1" x14ac:dyDescent="0.25"/>
    <row r="6" spans="1:10" x14ac:dyDescent="0.25">
      <c r="C6" s="4" t="s">
        <v>0</v>
      </c>
      <c r="D6" s="5" t="s">
        <v>49</v>
      </c>
    </row>
    <row r="7" spans="1:10" x14ac:dyDescent="0.25">
      <c r="C7" s="4" t="s">
        <v>1</v>
      </c>
      <c r="D7" s="5" t="s">
        <v>2</v>
      </c>
    </row>
    <row r="9" spans="1:10" ht="16.899999999999999" customHeight="1" x14ac:dyDescent="0.25">
      <c r="B9" s="133" t="s">
        <v>3</v>
      </c>
      <c r="C9" s="134"/>
      <c r="D9" s="53" t="s">
        <v>4</v>
      </c>
      <c r="E9" s="98">
        <v>1803.3</v>
      </c>
      <c r="F9" s="54" t="s">
        <v>5</v>
      </c>
    </row>
    <row r="10" spans="1:10" ht="18" x14ac:dyDescent="0.25">
      <c r="B10" s="135"/>
      <c r="C10" s="136"/>
      <c r="D10" s="53" t="s">
        <v>6</v>
      </c>
      <c r="E10" s="98">
        <v>140</v>
      </c>
      <c r="F10" s="54" t="s">
        <v>5</v>
      </c>
    </row>
    <row r="11" spans="1:10" ht="18" x14ac:dyDescent="0.25">
      <c r="B11" s="137"/>
      <c r="C11" s="138"/>
      <c r="D11" s="53" t="s">
        <v>7</v>
      </c>
      <c r="E11" s="98">
        <v>1663.3</v>
      </c>
      <c r="F11" s="54" t="s">
        <v>5</v>
      </c>
    </row>
    <row r="12" spans="1:10" ht="16.899999999999999" customHeight="1" x14ac:dyDescent="0.25">
      <c r="B12" s="133" t="s">
        <v>8</v>
      </c>
      <c r="C12" s="134"/>
      <c r="D12" s="55" t="s">
        <v>9</v>
      </c>
      <c r="E12" s="99">
        <v>18.100000000000001</v>
      </c>
      <c r="F12" s="56" t="s">
        <v>5</v>
      </c>
    </row>
    <row r="13" spans="1:10" ht="18" x14ac:dyDescent="0.25">
      <c r="B13" s="135"/>
      <c r="C13" s="136"/>
      <c r="D13" s="57" t="s">
        <v>10</v>
      </c>
      <c r="E13" s="100">
        <v>0</v>
      </c>
      <c r="F13" s="56" t="s">
        <v>5</v>
      </c>
    </row>
    <row r="14" spans="1:10" ht="17.25" x14ac:dyDescent="0.25">
      <c r="B14" s="137"/>
      <c r="C14" s="138"/>
      <c r="D14" s="58" t="s">
        <v>11</v>
      </c>
      <c r="E14" s="101">
        <f>E12+E13</f>
        <v>18.100000000000001</v>
      </c>
      <c r="F14" s="59" t="s">
        <v>12</v>
      </c>
    </row>
    <row r="15" spans="1:10" ht="15.75" thickBot="1" x14ac:dyDescent="0.3"/>
    <row r="16" spans="1:10" ht="15.75" thickBot="1" x14ac:dyDescent="0.3">
      <c r="E16" s="120" t="s">
        <v>51</v>
      </c>
      <c r="F16" s="121"/>
      <c r="G16" s="122" t="s">
        <v>46</v>
      </c>
      <c r="H16" s="123"/>
    </row>
    <row r="17" spans="2:10" ht="17.25" x14ac:dyDescent="0.25">
      <c r="B17" s="7" t="s">
        <v>13</v>
      </c>
      <c r="C17" s="42"/>
      <c r="D17" s="42"/>
      <c r="E17" s="68" t="s">
        <v>14</v>
      </c>
      <c r="F17" s="39" t="s">
        <v>15</v>
      </c>
      <c r="G17" s="8" t="s">
        <v>14</v>
      </c>
      <c r="H17" s="69" t="s">
        <v>15</v>
      </c>
      <c r="I17" s="90" t="s">
        <v>16</v>
      </c>
      <c r="J17" s="9" t="s">
        <v>17</v>
      </c>
    </row>
    <row r="18" spans="2:10" x14ac:dyDescent="0.25">
      <c r="B18" s="41"/>
      <c r="C18" s="131" t="s">
        <v>18</v>
      </c>
      <c r="D18" s="132"/>
      <c r="E18" s="117">
        <v>11.902719978015938</v>
      </c>
      <c r="F18" s="109">
        <f>E18*E14</f>
        <v>215.43923160208848</v>
      </c>
      <c r="G18" s="106">
        <f>H18/E14</f>
        <v>12.140774377576257</v>
      </c>
      <c r="H18" s="109">
        <f>F18*1.02</f>
        <v>219.74801623413026</v>
      </c>
      <c r="I18" s="124" t="s">
        <v>48</v>
      </c>
      <c r="J18" s="127"/>
    </row>
    <row r="19" spans="2:10" x14ac:dyDescent="0.25">
      <c r="B19" s="11">
        <v>100</v>
      </c>
      <c r="C19" s="43" t="s">
        <v>19</v>
      </c>
      <c r="D19" s="44"/>
      <c r="E19" s="118"/>
      <c r="F19" s="110"/>
      <c r="G19" s="107"/>
      <c r="H19" s="110"/>
      <c r="I19" s="125"/>
      <c r="J19" s="128"/>
    </row>
    <row r="20" spans="2:10" x14ac:dyDescent="0.25">
      <c r="B20" s="11">
        <v>200</v>
      </c>
      <c r="C20" s="10" t="s">
        <v>20</v>
      </c>
      <c r="D20" s="38"/>
      <c r="E20" s="118"/>
      <c r="F20" s="110"/>
      <c r="G20" s="107"/>
      <c r="H20" s="110"/>
      <c r="I20" s="125"/>
      <c r="J20" s="128"/>
    </row>
    <row r="21" spans="2:10" x14ac:dyDescent="0.25">
      <c r="B21" s="11">
        <v>300</v>
      </c>
      <c r="C21" s="113" t="s">
        <v>21</v>
      </c>
      <c r="D21" s="114"/>
      <c r="E21" s="118"/>
      <c r="F21" s="110"/>
      <c r="G21" s="107"/>
      <c r="H21" s="110"/>
      <c r="I21" s="125"/>
      <c r="J21" s="128"/>
    </row>
    <row r="22" spans="2:10" x14ac:dyDescent="0.25">
      <c r="B22" s="11">
        <v>400</v>
      </c>
      <c r="C22" s="113" t="s">
        <v>22</v>
      </c>
      <c r="D22" s="114"/>
      <c r="E22" s="118"/>
      <c r="F22" s="110"/>
      <c r="G22" s="107"/>
      <c r="H22" s="110"/>
      <c r="I22" s="125"/>
      <c r="J22" s="128"/>
    </row>
    <row r="23" spans="2:10" x14ac:dyDescent="0.25">
      <c r="B23" s="11">
        <v>500</v>
      </c>
      <c r="C23" s="10" t="s">
        <v>23</v>
      </c>
      <c r="D23" s="38"/>
      <c r="E23" s="118"/>
      <c r="F23" s="110"/>
      <c r="G23" s="107"/>
      <c r="H23" s="110"/>
      <c r="I23" s="125"/>
      <c r="J23" s="128"/>
    </row>
    <row r="24" spans="2:10" x14ac:dyDescent="0.25">
      <c r="B24" s="11">
        <v>700</v>
      </c>
      <c r="C24" s="113" t="s">
        <v>24</v>
      </c>
      <c r="D24" s="114"/>
      <c r="E24" s="119"/>
      <c r="F24" s="111"/>
      <c r="G24" s="108"/>
      <c r="H24" s="111"/>
      <c r="I24" s="125"/>
      <c r="J24" s="128"/>
    </row>
    <row r="25" spans="2:10" ht="15" customHeight="1" x14ac:dyDescent="0.25">
      <c r="B25" s="11">
        <v>100</v>
      </c>
      <c r="C25" s="61" t="s">
        <v>25</v>
      </c>
      <c r="D25" s="61"/>
      <c r="E25" s="70">
        <v>0.38853650270220758</v>
      </c>
      <c r="F25" s="71">
        <f>E25*E14</f>
        <v>7.0325106989099577</v>
      </c>
      <c r="G25" s="62">
        <f>H25/E14</f>
        <v>0.39630723275625174</v>
      </c>
      <c r="H25" s="71">
        <f>F25*1.02</f>
        <v>7.1731609128881573</v>
      </c>
      <c r="I25" s="126"/>
      <c r="J25" s="129"/>
    </row>
    <row r="26" spans="2:10" x14ac:dyDescent="0.25">
      <c r="B26" s="12"/>
      <c r="C26" s="13" t="s">
        <v>26</v>
      </c>
      <c r="D26" s="13"/>
      <c r="E26" s="72">
        <f>SUM(E18:E25)</f>
        <v>12.291256480718145</v>
      </c>
      <c r="F26" s="40">
        <f>SUM(F18:F25)</f>
        <v>222.47174230099844</v>
      </c>
      <c r="G26" s="14">
        <f>SUM(G18:G25)</f>
        <v>12.537081610332509</v>
      </c>
      <c r="H26" s="73">
        <f>SUM(H18:H25)</f>
        <v>226.92117714701843</v>
      </c>
      <c r="I26" s="91"/>
      <c r="J26" s="15"/>
    </row>
    <row r="27" spans="2:10" x14ac:dyDescent="0.25">
      <c r="B27" s="16"/>
      <c r="C27" s="17"/>
      <c r="D27" s="17"/>
      <c r="E27" s="74"/>
      <c r="F27" s="46"/>
      <c r="G27" s="18"/>
      <c r="H27" s="75"/>
      <c r="I27" s="92"/>
      <c r="J27" s="19"/>
    </row>
    <row r="28" spans="2:10" ht="17.25" x14ac:dyDescent="0.25">
      <c r="B28" s="20" t="s">
        <v>27</v>
      </c>
      <c r="C28" s="13"/>
      <c r="D28" s="13"/>
      <c r="E28" s="76" t="s">
        <v>14</v>
      </c>
      <c r="F28" s="45" t="s">
        <v>15</v>
      </c>
      <c r="G28" s="21" t="s">
        <v>14</v>
      </c>
      <c r="H28" s="77" t="s">
        <v>15</v>
      </c>
      <c r="I28" s="93" t="s">
        <v>16</v>
      </c>
      <c r="J28" s="22" t="s">
        <v>17</v>
      </c>
    </row>
    <row r="29" spans="2:10" ht="18.75" customHeight="1" x14ac:dyDescent="0.25">
      <c r="B29" s="63">
        <v>300</v>
      </c>
      <c r="C29" s="104" t="s">
        <v>28</v>
      </c>
      <c r="D29" s="105"/>
      <c r="E29" s="78">
        <v>1.3861209659545333</v>
      </c>
      <c r="F29" s="66">
        <f>E29*E14</f>
        <v>25.088789483777052</v>
      </c>
      <c r="G29" s="65">
        <v>1.4833873608683652</v>
      </c>
      <c r="H29" s="79">
        <f>G29*E14</f>
        <v>26.849311231717412</v>
      </c>
      <c r="I29" s="94" t="s">
        <v>29</v>
      </c>
      <c r="J29" s="102"/>
    </row>
    <row r="30" spans="2:10" ht="15" customHeight="1" x14ac:dyDescent="0.25">
      <c r="B30" s="63">
        <v>600</v>
      </c>
      <c r="C30" s="67" t="s">
        <v>30</v>
      </c>
      <c r="D30" s="64"/>
      <c r="E30" s="78"/>
      <c r="F30" s="66"/>
      <c r="G30" s="65"/>
      <c r="H30" s="79"/>
      <c r="I30" s="95"/>
      <c r="J30" s="102"/>
    </row>
    <row r="31" spans="2:10" ht="15" customHeight="1" x14ac:dyDescent="0.25">
      <c r="B31" s="63"/>
      <c r="C31" s="67">
        <v>610</v>
      </c>
      <c r="D31" s="64" t="s">
        <v>31</v>
      </c>
      <c r="E31" s="78">
        <v>1.7022797815197621</v>
      </c>
      <c r="F31" s="66">
        <f>E31*E14</f>
        <v>30.811264045507695</v>
      </c>
      <c r="G31" s="65">
        <v>0.99312600900561121</v>
      </c>
      <c r="H31" s="79">
        <f>G31*E14</f>
        <v>17.975580763001563</v>
      </c>
      <c r="I31" s="115" t="s">
        <v>32</v>
      </c>
      <c r="J31" s="102"/>
    </row>
    <row r="32" spans="2:10" x14ac:dyDescent="0.25">
      <c r="B32" s="63"/>
      <c r="C32" s="67">
        <v>620</v>
      </c>
      <c r="D32" s="64" t="s">
        <v>33</v>
      </c>
      <c r="E32" s="78">
        <v>0.44979043454717338</v>
      </c>
      <c r="F32" s="66">
        <f>E32*E14</f>
        <v>8.1412068653038396</v>
      </c>
      <c r="G32" s="65">
        <v>0.43081021093367672</v>
      </c>
      <c r="H32" s="79">
        <f>G32*E14</f>
        <v>7.7976648178995491</v>
      </c>
      <c r="I32" s="116"/>
      <c r="J32" s="102"/>
    </row>
    <row r="33" spans="2:10" x14ac:dyDescent="0.25">
      <c r="B33" s="63"/>
      <c r="C33" s="67">
        <v>630</v>
      </c>
      <c r="D33" s="64" t="s">
        <v>34</v>
      </c>
      <c r="E33" s="78">
        <v>8.2757780703267961E-2</v>
      </c>
      <c r="F33" s="66">
        <f>E33*E14</f>
        <v>1.4979158307291502</v>
      </c>
      <c r="G33" s="65">
        <v>7.5354868367215513E-2</v>
      </c>
      <c r="H33" s="79">
        <f>G33*E14</f>
        <v>1.3639231174466009</v>
      </c>
      <c r="I33" s="116"/>
      <c r="J33" s="102"/>
    </row>
    <row r="34" spans="2:10" ht="16.5" customHeight="1" x14ac:dyDescent="0.25">
      <c r="B34" s="63">
        <v>700</v>
      </c>
      <c r="C34" s="104" t="s">
        <v>35</v>
      </c>
      <c r="D34" s="105"/>
      <c r="E34" s="78">
        <v>9.7804533907764352E-3</v>
      </c>
      <c r="F34" s="66">
        <f>E34*E14</f>
        <v>0.1770262063730535</v>
      </c>
      <c r="G34" s="65">
        <v>1.2284829319289852E-2</v>
      </c>
      <c r="H34" s="79">
        <f>G34*E14</f>
        <v>0.22235541067914635</v>
      </c>
      <c r="I34" s="96" t="s">
        <v>29</v>
      </c>
      <c r="J34" s="103"/>
    </row>
    <row r="35" spans="2:10" ht="15" customHeight="1" thickBot="1" x14ac:dyDescent="0.3">
      <c r="B35" s="23"/>
      <c r="C35" s="24" t="s">
        <v>36</v>
      </c>
      <c r="D35" s="24"/>
      <c r="E35" s="80">
        <f>SUM(E29:E34)</f>
        <v>3.6307294161155133</v>
      </c>
      <c r="F35" s="52">
        <f>SUM(F29:F34)</f>
        <v>65.716202431690803</v>
      </c>
      <c r="G35" s="51">
        <f>SUM(G29:G34)</f>
        <v>2.9949632784941587</v>
      </c>
      <c r="H35" s="81">
        <f>SUM(H29:H34)</f>
        <v>54.20883534074428</v>
      </c>
      <c r="I35" s="97"/>
      <c r="J35" s="25"/>
    </row>
    <row r="36" spans="2:10" ht="17.25" customHeight="1" x14ac:dyDescent="0.25">
      <c r="B36" s="26"/>
      <c r="C36" s="6"/>
      <c r="D36" s="6"/>
      <c r="E36" s="82"/>
      <c r="F36" s="28"/>
      <c r="G36" s="27"/>
      <c r="H36" s="83"/>
      <c r="I36" s="29"/>
    </row>
    <row r="37" spans="2:10" ht="15" customHeight="1" x14ac:dyDescent="0.25">
      <c r="B37" s="112" t="s">
        <v>37</v>
      </c>
      <c r="C37" s="112"/>
      <c r="D37" s="112"/>
      <c r="E37" s="82">
        <f>E35+E26</f>
        <v>15.921985896833657</v>
      </c>
      <c r="F37" s="28">
        <f>F35+F26</f>
        <v>288.18794473268923</v>
      </c>
      <c r="G37" s="27">
        <f>G35+G26</f>
        <v>15.532044888826668</v>
      </c>
      <c r="H37" s="83">
        <f>H35+H26</f>
        <v>281.13001248776271</v>
      </c>
      <c r="I37" s="29"/>
    </row>
    <row r="38" spans="2:10" x14ac:dyDescent="0.25">
      <c r="B38" s="26" t="s">
        <v>38</v>
      </c>
      <c r="C38" s="30"/>
      <c r="D38" s="32">
        <v>0.22</v>
      </c>
      <c r="E38" s="84">
        <f>E37*D38</f>
        <v>3.5028368973034048</v>
      </c>
      <c r="F38" s="28">
        <f>F37*D38</f>
        <v>63.40134784119163</v>
      </c>
      <c r="G38" s="31">
        <f>G37*D38</f>
        <v>3.417049875541867</v>
      </c>
      <c r="H38" s="83">
        <f>H37*D38</f>
        <v>61.848602747307794</v>
      </c>
    </row>
    <row r="39" spans="2:10" x14ac:dyDescent="0.25">
      <c r="B39" s="6" t="s">
        <v>39</v>
      </c>
      <c r="C39" s="6"/>
      <c r="D39" s="6"/>
      <c r="E39" s="85">
        <f>E38+E37</f>
        <v>19.424822794137061</v>
      </c>
      <c r="F39" s="28">
        <f>F38+F37</f>
        <v>351.58929257388087</v>
      </c>
      <c r="G39" s="33">
        <f>G38+G37</f>
        <v>18.949094764368535</v>
      </c>
      <c r="H39" s="83">
        <f>H38+H37</f>
        <v>342.97861523507049</v>
      </c>
      <c r="I39" s="29"/>
    </row>
    <row r="40" spans="2:10" x14ac:dyDescent="0.25">
      <c r="B40" s="6" t="s">
        <v>40</v>
      </c>
      <c r="C40" s="6"/>
      <c r="D40" s="6"/>
      <c r="E40" s="85" t="s">
        <v>54</v>
      </c>
      <c r="F40" s="28">
        <f>F37*7</f>
        <v>2017.3156131288247</v>
      </c>
      <c r="G40" s="33" t="s">
        <v>47</v>
      </c>
      <c r="H40" s="83">
        <f>H37*12</f>
        <v>3373.5601498531523</v>
      </c>
      <c r="I40" s="34"/>
      <c r="J40" s="35"/>
    </row>
    <row r="41" spans="2:10" ht="15.75" thickBot="1" x14ac:dyDescent="0.3">
      <c r="B41" s="6" t="s">
        <v>41</v>
      </c>
      <c r="C41" s="6"/>
      <c r="D41" s="6"/>
      <c r="E41" s="86" t="s">
        <v>54</v>
      </c>
      <c r="F41" s="87">
        <f>F39*7</f>
        <v>2461.1250480171661</v>
      </c>
      <c r="G41" s="88" t="s">
        <v>47</v>
      </c>
      <c r="H41" s="89">
        <f>H39*12</f>
        <v>4115.7433828208459</v>
      </c>
      <c r="I41" s="36"/>
      <c r="J41" s="37"/>
    </row>
    <row r="42" spans="2:10" ht="15.75" x14ac:dyDescent="0.25">
      <c r="B42" s="50"/>
      <c r="C42" s="50"/>
      <c r="D42" s="50"/>
      <c r="E42" s="50"/>
      <c r="F42" s="50"/>
      <c r="G42" s="3"/>
      <c r="H42" s="2"/>
    </row>
    <row r="43" spans="2:10" ht="15.75" x14ac:dyDescent="0.25">
      <c r="B43" s="48" t="s">
        <v>42</v>
      </c>
      <c r="C43" s="2"/>
      <c r="D43" s="2"/>
      <c r="E43" s="2"/>
      <c r="F43" s="2"/>
      <c r="G43" s="2"/>
      <c r="H43" s="2"/>
    </row>
    <row r="44" spans="2:10" ht="15.75" x14ac:dyDescent="0.25">
      <c r="B44" s="48"/>
      <c r="C44" s="2"/>
      <c r="D44" s="2"/>
      <c r="E44" s="2"/>
      <c r="F44" s="2"/>
      <c r="G44" s="2"/>
      <c r="H44" s="2"/>
    </row>
    <row r="45" spans="2:10" x14ac:dyDescent="0.25">
      <c r="B45" s="6" t="s">
        <v>43</v>
      </c>
      <c r="C45" s="6"/>
      <c r="D45" s="6"/>
      <c r="E45" s="6" t="s">
        <v>44</v>
      </c>
    </row>
    <row r="47" spans="2:10" x14ac:dyDescent="0.25">
      <c r="B47" s="47" t="s">
        <v>45</v>
      </c>
      <c r="C47" s="47"/>
      <c r="D47" s="47"/>
      <c r="E47" s="47" t="s">
        <v>45</v>
      </c>
      <c r="F47" s="47"/>
      <c r="G47" s="47"/>
    </row>
    <row r="48" spans="2:10" ht="15.75" x14ac:dyDescent="0.25">
      <c r="B48" s="2"/>
      <c r="C48" s="2"/>
      <c r="D48" s="2"/>
      <c r="E48" s="2"/>
      <c r="F48" s="2"/>
      <c r="G48" s="2"/>
      <c r="H48" s="2"/>
    </row>
  </sheetData>
  <mergeCells count="20">
    <mergeCell ref="E16:F16"/>
    <mergeCell ref="G16:H16"/>
    <mergeCell ref="I18:I25"/>
    <mergeCell ref="J18:J25"/>
    <mergeCell ref="A4:J4"/>
    <mergeCell ref="C18:D18"/>
    <mergeCell ref="B9:C11"/>
    <mergeCell ref="B12:C14"/>
    <mergeCell ref="B37:D37"/>
    <mergeCell ref="C21:D21"/>
    <mergeCell ref="C22:D22"/>
    <mergeCell ref="C24:D24"/>
    <mergeCell ref="I31:I33"/>
    <mergeCell ref="F18:F24"/>
    <mergeCell ref="E18:E24"/>
    <mergeCell ref="J29:J34"/>
    <mergeCell ref="C29:D29"/>
    <mergeCell ref="C34:D34"/>
    <mergeCell ref="G18:G24"/>
    <mergeCell ref="H18:H24"/>
  </mergeCells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5F25KTUSNP4X-205032580-155797</_dlc_DocId>
    <_dlc_DocIdUrl xmlns="d65e48b5-f38d-431e-9b4f-47403bf4583f">
      <Url>https://rkas.sharepoint.com/Kliendisuhted/_layouts/15/DocIdRedir.aspx?ID=5F25KTUSNP4X-205032580-155797</Url>
      <Description>5F25KTUSNP4X-205032580-155797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CE7A6A3-2F21-4BD5-95BA-21F2113149A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8CD09-DDFC-4628-907D-22ADD250D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BBD20D-3BE7-444E-B5AE-0481F25A5315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5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RKAS</dc:creator>
  <cp:keywords/>
  <dc:description/>
  <cp:lastModifiedBy>Martin Maltsev</cp:lastModifiedBy>
  <cp:revision/>
  <dcterms:created xsi:type="dcterms:W3CDTF">2009-11-20T06:24:07Z</dcterms:created>
  <dcterms:modified xsi:type="dcterms:W3CDTF">2024-07-19T08:55:24Z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  <property fmtid="{D5CDD505-2E9C-101B-9397-08002B2CF9AE}" pid="8" name="_dlc_DocIdItemGuid">
    <vt:lpwstr>45af47a0-f21e-48b0-9296-5ae254236571</vt:lpwstr>
  </property>
</Properties>
</file>